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6324399\Documents\HSC\"/>
    </mc:Choice>
  </mc:AlternateContent>
  <xr:revisionPtr revIDLastSave="0" documentId="13_ncr:1_{BEB1470E-F79B-436F-8BF6-59C0DD338639}" xr6:coauthVersionLast="47" xr6:coauthVersionMax="47" xr10:uidLastSave="{00000000-0000-0000-0000-000000000000}"/>
  <bookViews>
    <workbookView xWindow="-120" yWindow="-120" windowWidth="20730" windowHeight="11040" firstSheet="3" activeTab="3" xr2:uid="{00000000-000D-0000-FFFF-FFFF00000000}"/>
  </bookViews>
  <sheets>
    <sheet name="Planilha1" sheetId="1" state="hidden" r:id="rId1"/>
    <sheet name="Folha1" sheetId="2" state="hidden" r:id="rId2"/>
    <sheet name="Folha2" sheetId="3" state="hidden" r:id="rId3"/>
    <sheet name="HSC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3" l="1"/>
  <c r="F6" i="3"/>
  <c r="F17" i="4"/>
  <c r="F16" i="4"/>
  <c r="F15" i="4"/>
  <c r="F14" i="4"/>
  <c r="F13" i="4"/>
  <c r="F12" i="4"/>
  <c r="F11" i="4"/>
  <c r="F10" i="4"/>
  <c r="F9" i="4"/>
  <c r="F8" i="4"/>
  <c r="F7" i="4"/>
  <c r="F6" i="4"/>
  <c r="F17" i="3"/>
  <c r="F16" i="3"/>
  <c r="F15" i="3"/>
  <c r="F14" i="3"/>
  <c r="F13" i="3"/>
  <c r="F12" i="3"/>
  <c r="F11" i="3"/>
  <c r="F10" i="3"/>
  <c r="F9" i="3"/>
  <c r="F8" i="3"/>
  <c r="G9" i="2"/>
  <c r="C14" i="1" l="1"/>
  <c r="G31" i="1"/>
  <c r="G35" i="1" s="1"/>
  <c r="D13" i="1" l="1"/>
  <c r="C13" i="1"/>
  <c r="F12" i="1" l="1"/>
  <c r="F17" i="1" l="1"/>
  <c r="F16" i="1"/>
  <c r="F15" i="1"/>
  <c r="F14" i="1"/>
  <c r="F13" i="1"/>
  <c r="F11" i="1"/>
  <c r="F10" i="1"/>
  <c r="F9" i="1"/>
  <c r="F8" i="1"/>
  <c r="F7" i="1"/>
  <c r="D6" i="1"/>
  <c r="F6" i="1" s="1"/>
</calcChain>
</file>

<file path=xl/sharedStrings.xml><?xml version="1.0" encoding="utf-8"?>
<sst xmlns="http://schemas.openxmlformats.org/spreadsheetml/2006/main" count="133" uniqueCount="48">
  <si>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</si>
  <si>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</si>
  <si>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</si>
  <si>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</si>
  <si>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</si>
  <si>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</si>
  <si>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</si>
  <si>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</si>
  <si>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</si>
  <si>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</si>
  <si>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</si>
  <si>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</si>
  <si>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Contratado (R$)</t>
  </si>
  <si>
    <t>Recebido (R$)</t>
  </si>
  <si>
    <t xml:space="preserve">Desconto </t>
  </si>
  <si>
    <t>Saldo à receber</t>
  </si>
  <si>
    <t>DEMONSTRATIVO FINANCEIRO CONTRATUAL</t>
  </si>
  <si>
    <t>HOSPITAL E MATERNIDADE MUNICIPAL DR. ODELMO LEÃO CARNEIRO</t>
  </si>
  <si>
    <t xml:space="preserve"> </t>
  </si>
  <si>
    <t xml:space="preserve">* O valor de R$ 1.562,955,83 recebido em 24/01/2025 refere-se ao contrato de gestão 641/2023 </t>
  </si>
  <si>
    <t>Nº Empenho</t>
  </si>
  <si>
    <t>Ano</t>
  </si>
  <si>
    <t>Nº processo</t>
  </si>
  <si>
    <t>Referência</t>
  </si>
  <si>
    <t>Mês</t>
  </si>
  <si>
    <t>Valor</t>
  </si>
  <si>
    <t>Data Repasse</t>
  </si>
  <si>
    <t>44051/2025</t>
  </si>
  <si>
    <t>641/2023</t>
  </si>
  <si>
    <t>749/2024</t>
  </si>
  <si>
    <t>TOTAL</t>
  </si>
  <si>
    <t xml:space="preserve">* O valor de R$ 7.584.384,40  refere-se ao contrato de gestão 749/2024 e 641/2023 </t>
  </si>
  <si>
    <t>* O valor de R$ 203.670,68 recebido 16/10/2025 refere-se a verba advinda de  Processo Judicial - n° 6011785-11.2025.4.06.3803</t>
  </si>
  <si>
    <t>Atualizado: 16/12/2025</t>
  </si>
  <si>
    <t>* Contrato de Gestão nº 749/2024,1º,2º, 3º Termo Aditivo e Prestação de Contas Financeira até 30/06/2025.</t>
  </si>
  <si>
    <t>* Contrato de Gestão nº 394/2025 e Prestação de Contas Financeira a partir de Julho/2025.</t>
  </si>
  <si>
    <t xml:space="preserve">Fonte: </t>
  </si>
  <si>
    <t>* 2º Apostilamento contrato 394/2025 realizado em 23/10/2025 referente a novembro/2025, no valor de R$937.210,18</t>
  </si>
  <si>
    <t>* 3º Apostilamento contrato 394/2025 realizado em 03/12/2025, referente a Dezembro/2025 no valor de R$1.686.978,32</t>
  </si>
  <si>
    <t>* 1º Apostilamento contrato 394/2025 realizado em 30/09/2025, referente a Setembro/2025 e Outubro/2025 no valor de R$1.874.420,36</t>
  </si>
  <si>
    <t>Referência Contratual</t>
  </si>
  <si>
    <t>-</t>
  </si>
  <si>
    <t>Processo</t>
  </si>
  <si>
    <t>Processo Judicial nº 6011785-11.2025.4.06.3803</t>
  </si>
  <si>
    <t xml:space="preserve">Processo Judicial nº </t>
  </si>
  <si>
    <t>HOSPITAL SANTA CATARINA</t>
  </si>
  <si>
    <t>Atualizado: 23/04/2026</t>
  </si>
  <si>
    <t>* Contrato de Gestão nº 394/2025 e Prestação de Contas Financeira a partir de dezembro/2025.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</si>
</sst>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[$R$-416]\ * #,##0.00_-;\-[$R$-416]\ * #,##0.00_-;_-[$R$-416]\ * &quot;-&quot;??_-;_-@_-"/>
    <numFmt numFmtId="165" formatCode="[$-416]General"/>
    <numFmt numFmtId="166" formatCode="_-[$R$-416]* #,##0.00_-;\-[$R$-416]* #,##0.00_-;_-[$R$-416]* &quot;-&quot;??_-;_-@_-"/>
  </numFmts>
  <fonts count="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 tint="-0.499984740745262"/>
        <bgColor indexed="64"/>
      </patternFill>
    </fill>
  </fills>
  <borders count="7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/>
      <bottom/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32">
    <xf numFmtId="0" fontId="0" fillId="0" borderId="0" xfId="0"/>
    <xf numFmtId="0" fontId="0" fillId="0" borderId="1" xfId="0" applyBorder="1" applyAlignment="1">
      <alignment horizontal="center"/>
    </xf>
    <xf numFmtId="164" fontId="0" fillId="0" borderId="1" xfId="0" applyNumberFormat="1" applyBorder="1"/>
    <xf numFmtId="0" fontId="0" fillId="0" borderId="0" xfId="0" applyAlignment="1">
      <alignment horizontal="left"/>
    </xf>
    <xf numFmtId="164" fontId="0" fillId="0" borderId="0" xfId="0" applyNumberFormat="1"/>
    <xf numFmtId="164" fontId="0" fillId="2" borderId="1" xfId="0" applyNumberFormat="1" applyFill="1" applyBorder="1"/>
    <xf numFmtId="166" fontId="0" fillId="0" borderId="0" xfId="0" applyNumberFormat="1"/>
    <xf numFmtId="43" fontId="0" fillId="0" borderId="0" xfId="2" applyFont="1"/>
    <xf numFmtId="0" fontId="3" fillId="0" borderId="0" xfId="0" applyFont="1"/>
    <xf numFmtId="0" fontId="4" fillId="3" borderId="1" xfId="0" applyFont="1" applyFill="1" applyBorder="1" applyAlignment="1">
      <alignment horizontal="center"/>
    </xf>
    <xf numFmtId="0" fontId="5" fillId="2" borderId="2" xfId="0" applyFont="1" applyFill="1" applyBorder="1"/>
    <xf numFmtId="0" fontId="3" fillId="2" borderId="2" xfId="0" applyFont="1" applyFill="1" applyBorder="1"/>
    <xf numFmtId="14" fontId="3" fillId="2" borderId="2" xfId="0" applyNumberFormat="1" applyFont="1" applyFill="1" applyBorder="1"/>
    <xf numFmtId="43" fontId="3" fillId="2" borderId="3" xfId="2" applyFont="1" applyFill="1" applyBorder="1"/>
    <xf numFmtId="14" fontId="3" fillId="2" borderId="2" xfId="0" applyNumberFormat="1" applyFont="1" applyFill="1" applyBorder="1" applyAlignment="1">
      <alignment horizontal="center"/>
    </xf>
    <xf numFmtId="4" fontId="5" fillId="4" borderId="3" xfId="0" applyNumberFormat="1" applyFont="1" applyFill="1" applyBorder="1"/>
    <xf numFmtId="4" fontId="5" fillId="4" borderId="4" xfId="0" applyNumberFormat="1" applyFont="1" applyFill="1" applyBorder="1"/>
    <xf numFmtId="4" fontId="0" fillId="0" borderId="0" xfId="0" applyNumberFormat="1"/>
    <xf numFmtId="43" fontId="0" fillId="0" borderId="0" xfId="0" applyNumberFormat="1"/>
    <xf numFmtId="0" fontId="0" fillId="0" borderId="0" xfId="0" applyAlignment="1">
      <alignment horizontal="center"/>
    </xf>
    <xf numFmtId="164" fontId="0" fillId="2" borderId="0" xfId="0" applyNumberFormat="1" applyFill="1"/>
    <xf numFmtId="0" fontId="3" fillId="2" borderId="2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44" fontId="0" fillId="0" borderId="0" xfId="3" applyFont="1"/>
    <xf numFmtId="44" fontId="3" fillId="2" borderId="3" xfId="3" applyFont="1" applyFill="1" applyBorder="1"/>
    <xf numFmtId="164" fontId="0" fillId="0" borderId="6" xfId="0" applyNumberFormat="1" applyBorder="1"/>
    <xf numFmtId="0" fontId="0" fillId="0" borderId="0" xfId="0" applyAlignment="1">
      <alignment horizontal="center"/>
    </xf>
    <xf numFmtId="0" fontId="5" fillId="4" borderId="2" xfId="0" applyFont="1" applyFill="1" applyBorder="1" applyAlignment="1">
      <alignment horizontal="right"/>
    </xf>
    <xf numFmtId="44" fontId="5" fillId="2" borderId="3" xfId="3" applyFont="1" applyFill="1" applyBorder="1" applyAlignment="1">
      <alignment horizontal="center"/>
    </xf>
    <xf numFmtId="44" fontId="5" fillId="2" borderId="5" xfId="3" applyFont="1" applyFill="1" applyBorder="1" applyAlignment="1">
      <alignment horizontal="center"/>
    </xf>
    <xf numFmtId="44" fontId="5" fillId="2" borderId="4" xfId="3" applyFont="1" applyFill="1" applyBorder="1" applyAlignment="1">
      <alignment horizontal="center"/>
    </xf>
    <xf numFmtId="0" fontId="3" fillId="0" borderId="2" xfId="0" applyFont="1" applyBorder="1" applyAlignment="1">
      <alignment horizontal="center"/>
    </xf>
  </cellXfs>
  <cellStyles count="4">
    <cellStyle name="Moeda" xfId="3" builtinId="4"/>
    <cellStyle name="Normal" xfId="0" builtinId="0"/>
    <cellStyle name="Separador de milhares 4" xfId="1" xr:uid="{00000000-0005-0000-0000-000001000000}"/>
    <cellStyle name="Vírgula" xfId="2" builtinId="3"/>
  </cellStyles>
  <dxfs count="1">
    <dxf>
      <fill>
        <patternFill>
          <bgColor theme="0" tint="-0.24994659260841701"/>
        </patternFill>
      </fill>
    </dxf>
  </dxfs>
  <tableStyles count="0" defaultTableStyle="TableStyleMedium2" defaultPivotStyle="PivotStyleLight16"/>
  <colors>
    <mruColors>
      <color rgb="FF007434"/>
      <color rgb="FF00502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66675</xdr:colOff>
      <xdr:row>0</xdr:row>
      <xdr:rowOff>66675</xdr:rowOff>
    </xdr:from>
    <xdr:ext cx="451143" cy="480065"/>
    <xdr:pic>
      <xdr:nvPicPr>
        <xdr:cNvPr id="2" name="Imagem 1">
          <a:extLst>
            <a:ext uri="{FF2B5EF4-FFF2-40B4-BE49-F238E27FC236}">
              <a16:creationId xmlns:a16="http://schemas.microsoft.com/office/drawing/2014/main" id="{38F8E963-9727-4280-A205-CB1D351C62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66675"/>
          <a:ext cx="451143" cy="480065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66675</xdr:colOff>
      <xdr:row>0</xdr:row>
      <xdr:rowOff>66675</xdr:rowOff>
    </xdr:from>
    <xdr:ext cx="451143" cy="480065"/>
    <xdr:pic>
      <xdr:nvPicPr>
        <xdr:cNvPr id="2" name="Imagem 1">
          <a:extLst>
            <a:ext uri="{FF2B5EF4-FFF2-40B4-BE49-F238E27FC236}">
              <a16:creationId xmlns:a16="http://schemas.microsoft.com/office/drawing/2014/main" id="{25028453-E996-48B6-AA33-F4E59A19D7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175" y="66675"/>
          <a:ext cx="451143" cy="480065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66675</xdr:colOff>
      <xdr:row>0</xdr:row>
      <xdr:rowOff>66675</xdr:rowOff>
    </xdr:from>
    <xdr:ext cx="451143" cy="480065"/>
    <xdr:pic>
      <xdr:nvPicPr>
        <xdr:cNvPr id="2" name="Imagem 1">
          <a:extLst>
            <a:ext uri="{FF2B5EF4-FFF2-40B4-BE49-F238E27FC236}">
              <a16:creationId xmlns:a16="http://schemas.microsoft.com/office/drawing/2014/main" id="{3B29100E-3458-4BCE-98AB-9B77F39B2A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175" y="66675"/>
          <a:ext cx="451143" cy="48006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O38"/>
  <sheetViews>
    <sheetView showGridLines="0" topLeftCell="A7" zoomScale="84" zoomScaleNormal="84" workbookViewId="0">
      <selection activeCell="K32" sqref="K32"/>
    </sheetView>
  </sheetViews>
  <sheetFormatPr defaultRowHeight="15" x14ac:dyDescent="0.25"/>
  <cols>
    <col min="1" max="1" width="2.85546875" customWidth="1"/>
    <col min="2" max="2" width="13" customWidth="1"/>
    <col min="3" max="3" width="17.140625" bestFit="1" customWidth="1"/>
    <col min="4" max="4" width="17.7109375" customWidth="1"/>
    <col min="5" max="5" width="9.7109375" bestFit="1" customWidth="1"/>
    <col min="6" max="6" width="17.140625" bestFit="1" customWidth="1"/>
    <col min="7" max="7" width="15" bestFit="1" customWidth="1"/>
    <col min="8" max="8" width="14" bestFit="1" customWidth="1"/>
    <col min="9" max="9" width="14.42578125" bestFit="1" customWidth="1"/>
  </cols>
  <sheetData>
    <row r="2" spans="2:12" x14ac:dyDescent="0.25">
      <c r="B2" s="26" t="s">
        <v>16</v>
      </c>
      <c r="C2" s="26"/>
      <c r="D2" s="26"/>
      <c r="E2" s="26"/>
      <c r="F2" s="26"/>
    </row>
    <row r="3" spans="2:12" x14ac:dyDescent="0.25">
      <c r="B3" s="26" t="s">
        <v>17</v>
      </c>
      <c r="C3" s="26"/>
      <c r="D3" s="26"/>
      <c r="E3" s="26"/>
      <c r="F3" s="26"/>
    </row>
    <row r="5" spans="2:12" x14ac:dyDescent="0.25">
      <c r="B5" s="9">
        <v>2025</v>
      </c>
      <c r="C5" s="9" t="s">
        <v>12</v>
      </c>
      <c r="D5" s="9" t="s">
        <v>13</v>
      </c>
      <c r="E5" s="9" t="s">
        <v>14</v>
      </c>
      <c r="F5" s="9" t="s">
        <v>15</v>
      </c>
    </row>
    <row r="6" spans="2:12" x14ac:dyDescent="0.25">
      <c r="B6" s="1" t="s">
        <v>0</v>
      </c>
      <c r="C6" s="2">
        <v>21877698.18</v>
      </c>
      <c r="D6" s="2">
        <f>23385529.01</f>
        <v>23385529.010000002</v>
      </c>
      <c r="E6" s="2">
        <v>0</v>
      </c>
      <c r="F6" s="5">
        <f>C6-D6-E6</f>
        <v>-1507830.8300000019</v>
      </c>
    </row>
    <row r="7" spans="2:12" x14ac:dyDescent="0.25">
      <c r="B7" s="1" t="s">
        <v>1</v>
      </c>
      <c r="C7" s="2">
        <v>21877698.18</v>
      </c>
      <c r="D7" s="2">
        <v>21822573.18</v>
      </c>
      <c r="E7" s="2">
        <v>0</v>
      </c>
      <c r="F7" s="5">
        <f t="shared" ref="F7:F8" si="0">C7-D7-E7</f>
        <v>55125</v>
      </c>
    </row>
    <row r="8" spans="2:12" x14ac:dyDescent="0.25">
      <c r="B8" s="1" t="s">
        <v>2</v>
      </c>
      <c r="C8" s="2">
        <v>21877698.18</v>
      </c>
      <c r="D8" s="2">
        <v>21822573.18</v>
      </c>
      <c r="E8" s="2">
        <v>0</v>
      </c>
      <c r="F8" s="5">
        <f t="shared" si="0"/>
        <v>55125</v>
      </c>
    </row>
    <row r="9" spans="2:12" x14ac:dyDescent="0.25">
      <c r="B9" s="1" t="s">
        <v>3</v>
      </c>
      <c r="C9" s="2">
        <v>23788481.420000002</v>
      </c>
      <c r="D9" s="2">
        <v>22622573.18</v>
      </c>
      <c r="E9" s="2">
        <v>0</v>
      </c>
      <c r="F9" s="5">
        <f>C9-D9-E9</f>
        <v>1165908.2400000021</v>
      </c>
      <c r="G9" s="7"/>
    </row>
    <row r="10" spans="2:12" x14ac:dyDescent="0.25">
      <c r="B10" s="1" t="s">
        <v>4</v>
      </c>
      <c r="C10" s="2">
        <v>23438695.420000002</v>
      </c>
      <c r="D10" s="2">
        <v>23403225</v>
      </c>
      <c r="E10" s="2">
        <v>0</v>
      </c>
      <c r="F10" s="5">
        <f t="shared" ref="F10:F17" si="1">C10-D10-E10</f>
        <v>35470.420000001788</v>
      </c>
      <c r="L10" t="s">
        <v>18</v>
      </c>
    </row>
    <row r="11" spans="2:12" x14ac:dyDescent="0.25">
      <c r="B11" s="1" t="s">
        <v>5</v>
      </c>
      <c r="C11" s="2">
        <v>33308474.670000002</v>
      </c>
      <c r="D11" s="2">
        <v>21017921.390000001</v>
      </c>
      <c r="E11" s="2">
        <v>0</v>
      </c>
      <c r="F11" s="5">
        <f t="shared" si="1"/>
        <v>12290553.280000001</v>
      </c>
    </row>
    <row r="12" spans="2:12" x14ac:dyDescent="0.25">
      <c r="B12" s="1" t="s">
        <v>6</v>
      </c>
      <c r="C12" s="2">
        <v>22658196.800000001</v>
      </c>
      <c r="D12" s="2">
        <v>17061236.879999999</v>
      </c>
      <c r="E12" s="2">
        <v>0</v>
      </c>
      <c r="F12" s="5">
        <f>C12-D12-E12</f>
        <v>5596959.9200000018</v>
      </c>
      <c r="G12" t="s">
        <v>18</v>
      </c>
    </row>
    <row r="13" spans="2:12" x14ac:dyDescent="0.25">
      <c r="B13" s="1" t="s">
        <v>7</v>
      </c>
      <c r="C13" s="2">
        <f>22700696.8-42500</f>
        <v>22658196.800000001</v>
      </c>
      <c r="D13" s="2">
        <f>22236211.63+6594666.49</f>
        <v>28830878.119999997</v>
      </c>
      <c r="E13" s="2">
        <v>0</v>
      </c>
      <c r="F13" s="5">
        <f t="shared" si="1"/>
        <v>-6172681.3199999966</v>
      </c>
      <c r="H13" s="17"/>
    </row>
    <row r="14" spans="2:12" x14ac:dyDescent="0.25">
      <c r="B14" s="1" t="s">
        <v>8</v>
      </c>
      <c r="C14" s="2">
        <f>22700696.8-42500</f>
        <v>22658196.800000001</v>
      </c>
      <c r="D14" s="2">
        <v>22486500.170000002</v>
      </c>
      <c r="E14" s="2">
        <v>0</v>
      </c>
      <c r="F14" s="5">
        <f t="shared" si="1"/>
        <v>171696.62999999896</v>
      </c>
      <c r="H14" s="17"/>
      <c r="I14" s="7"/>
    </row>
    <row r="15" spans="2:12" x14ac:dyDescent="0.25">
      <c r="B15" s="1" t="s">
        <v>9</v>
      </c>
      <c r="C15" s="2">
        <v>22595406.98</v>
      </c>
      <c r="D15" s="2">
        <v>21010598.77</v>
      </c>
      <c r="E15" s="2">
        <v>0</v>
      </c>
      <c r="F15" s="5">
        <f t="shared" si="1"/>
        <v>1584808.2100000009</v>
      </c>
      <c r="G15" s="4"/>
      <c r="H15" s="17"/>
      <c r="I15" s="18"/>
    </row>
    <row r="16" spans="2:12" x14ac:dyDescent="0.25">
      <c r="B16" s="1" t="s">
        <v>10</v>
      </c>
      <c r="C16" s="2">
        <v>22658196.800000001</v>
      </c>
      <c r="D16" s="2">
        <v>25661893.52</v>
      </c>
      <c r="E16" s="2">
        <v>0</v>
      </c>
      <c r="F16" s="5">
        <f t="shared" si="1"/>
        <v>-3003696.7199999988</v>
      </c>
      <c r="H16" s="17"/>
      <c r="I16" t="s">
        <v>18</v>
      </c>
    </row>
    <row r="17" spans="2:15" x14ac:dyDescent="0.25">
      <c r="B17" s="1" t="s">
        <v>11</v>
      </c>
      <c r="C17" s="2"/>
      <c r="D17" s="2"/>
      <c r="E17" s="2">
        <v>0</v>
      </c>
      <c r="F17" s="5">
        <f t="shared" si="1"/>
        <v>0</v>
      </c>
    </row>
    <row r="18" spans="2:15" x14ac:dyDescent="0.25">
      <c r="B18" s="19"/>
      <c r="C18" s="4"/>
      <c r="D18" s="4"/>
      <c r="E18" s="4"/>
      <c r="F18" s="20"/>
    </row>
    <row r="19" spans="2:15" x14ac:dyDescent="0.25">
      <c r="B19" t="s">
        <v>36</v>
      </c>
      <c r="C19" s="4"/>
      <c r="D19" s="4"/>
      <c r="E19" s="6"/>
      <c r="G19" s="7"/>
    </row>
    <row r="20" spans="2:15" x14ac:dyDescent="0.25">
      <c r="B20" t="s">
        <v>34</v>
      </c>
    </row>
    <row r="21" spans="2:15" x14ac:dyDescent="0.25">
      <c r="B21" s="3" t="s">
        <v>35</v>
      </c>
      <c r="G21" s="4"/>
    </row>
    <row r="22" spans="2:15" x14ac:dyDescent="0.25">
      <c r="B22" t="s">
        <v>39</v>
      </c>
    </row>
    <row r="23" spans="2:15" x14ac:dyDescent="0.25">
      <c r="B23" t="s">
        <v>37</v>
      </c>
    </row>
    <row r="24" spans="2:15" x14ac:dyDescent="0.25">
      <c r="B24" t="s">
        <v>38</v>
      </c>
    </row>
    <row r="26" spans="2:15" x14ac:dyDescent="0.25">
      <c r="B26" s="8" t="s">
        <v>33</v>
      </c>
    </row>
    <row r="28" spans="2:15" x14ac:dyDescent="0.25">
      <c r="B28" t="s">
        <v>31</v>
      </c>
    </row>
    <row r="29" spans="2:15" x14ac:dyDescent="0.25">
      <c r="B29" s="10" t="s">
        <v>20</v>
      </c>
      <c r="C29" s="10" t="s">
        <v>21</v>
      </c>
      <c r="D29" s="10" t="s">
        <v>22</v>
      </c>
      <c r="E29" s="10" t="s">
        <v>23</v>
      </c>
      <c r="F29" s="10" t="s">
        <v>24</v>
      </c>
      <c r="G29" s="10" t="s">
        <v>25</v>
      </c>
      <c r="H29" s="10" t="s">
        <v>26</v>
      </c>
    </row>
    <row r="30" spans="2:15" x14ac:dyDescent="0.25">
      <c r="B30" s="11">
        <v>34841</v>
      </c>
      <c r="C30" s="11">
        <v>2025</v>
      </c>
      <c r="D30" s="11" t="s">
        <v>27</v>
      </c>
      <c r="E30" s="11" t="s">
        <v>28</v>
      </c>
      <c r="F30" s="12">
        <v>45876</v>
      </c>
      <c r="G30" s="13">
        <v>4791150.6399999997</v>
      </c>
      <c r="H30" s="14">
        <v>45876</v>
      </c>
      <c r="M30" t="s">
        <v>18</v>
      </c>
      <c r="O30" t="s">
        <v>18</v>
      </c>
    </row>
    <row r="31" spans="2:15" x14ac:dyDescent="0.25">
      <c r="B31" s="11">
        <v>34841</v>
      </c>
      <c r="C31" s="11">
        <v>2025</v>
      </c>
      <c r="D31" s="11" t="s">
        <v>27</v>
      </c>
      <c r="E31" s="11" t="s">
        <v>28</v>
      </c>
      <c r="F31" s="12">
        <v>45876</v>
      </c>
      <c r="G31" s="13">
        <f>5000000-G30</f>
        <v>208849.36000000034</v>
      </c>
      <c r="H31" s="14">
        <v>45876</v>
      </c>
    </row>
    <row r="32" spans="2:15" x14ac:dyDescent="0.25">
      <c r="B32" s="11">
        <v>35571</v>
      </c>
      <c r="C32" s="11">
        <v>2025</v>
      </c>
      <c r="D32" s="11" t="s">
        <v>27</v>
      </c>
      <c r="E32" s="11" t="s">
        <v>29</v>
      </c>
      <c r="F32" s="12">
        <v>45888</v>
      </c>
      <c r="G32" s="13">
        <v>1594666.49</v>
      </c>
      <c r="H32" s="14">
        <v>45888</v>
      </c>
    </row>
    <row r="33" spans="2:8" x14ac:dyDescent="0.25">
      <c r="B33" s="11">
        <v>39878</v>
      </c>
      <c r="C33" s="11">
        <v>2025</v>
      </c>
      <c r="D33" s="11" t="s">
        <v>27</v>
      </c>
      <c r="E33" s="11" t="s">
        <v>29</v>
      </c>
      <c r="F33" s="12">
        <v>45919</v>
      </c>
      <c r="G33" s="13">
        <v>120000</v>
      </c>
      <c r="H33" s="14">
        <v>45919</v>
      </c>
    </row>
    <row r="34" spans="2:8" x14ac:dyDescent="0.25">
      <c r="B34" s="11">
        <v>48335</v>
      </c>
      <c r="C34" s="11">
        <v>2025</v>
      </c>
      <c r="D34" s="11" t="s">
        <v>27</v>
      </c>
      <c r="E34" s="11" t="s">
        <v>29</v>
      </c>
      <c r="F34" s="12">
        <v>45940</v>
      </c>
      <c r="G34" s="13">
        <v>869717.91</v>
      </c>
      <c r="H34" s="14">
        <v>45940</v>
      </c>
    </row>
    <row r="35" spans="2:8" x14ac:dyDescent="0.25">
      <c r="B35" s="27" t="s">
        <v>30</v>
      </c>
      <c r="C35" s="27"/>
      <c r="D35" s="27"/>
      <c r="E35" s="27"/>
      <c r="F35" s="27"/>
      <c r="G35" s="15">
        <f>SUM(G30:G34)</f>
        <v>7584384.4000000004</v>
      </c>
      <c r="H35" s="16"/>
    </row>
    <row r="37" spans="2:8" x14ac:dyDescent="0.25">
      <c r="B37" t="s">
        <v>32</v>
      </c>
    </row>
    <row r="38" spans="2:8" x14ac:dyDescent="0.25">
      <c r="B38" t="s">
        <v>19</v>
      </c>
    </row>
  </sheetData>
  <mergeCells count="3">
    <mergeCell ref="B2:F2"/>
    <mergeCell ref="B3:F3"/>
    <mergeCell ref="B35:F35"/>
  </mergeCells>
  <conditionalFormatting sqref="D35">
    <cfRule type="duplicateValues" dxfId="0" priority="1"/>
  </conditionalFormatting>
  <printOptions horizontalCentered="1"/>
  <pageMargins left="0.51181102362204722" right="0.51181102362204722" top="0.78740157480314965" bottom="0.78740157480314965" header="0.31496062992125984" footer="0.31496062992125984"/>
  <pageSetup paperSize="9" scale="52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9BD5E8-B8AC-4729-BE4A-8CACFE93B29F}">
  <dimension ref="B6:K16"/>
  <sheetViews>
    <sheetView workbookViewId="0">
      <selection activeCell="B6" sqref="B6"/>
    </sheetView>
  </sheetViews>
  <sheetFormatPr defaultRowHeight="15" x14ac:dyDescent="0.25"/>
  <cols>
    <col min="2" max="2" width="18.28515625" bestFit="1" customWidth="1"/>
    <col min="3" max="3" width="19.7109375" customWidth="1"/>
    <col min="4" max="4" width="5" bestFit="1" customWidth="1"/>
    <col min="5" max="6" width="10.7109375" bestFit="1" customWidth="1"/>
    <col min="7" max="7" width="15.85546875" bestFit="1" customWidth="1"/>
    <col min="8" max="8" width="11.28515625" bestFit="1" customWidth="1"/>
  </cols>
  <sheetData>
    <row r="6" spans="2:11" x14ac:dyDescent="0.25">
      <c r="B6" s="10" t="s">
        <v>40</v>
      </c>
      <c r="C6" s="10" t="s">
        <v>20</v>
      </c>
      <c r="D6" s="10" t="s">
        <v>21</v>
      </c>
      <c r="E6" s="10" t="s">
        <v>22</v>
      </c>
      <c r="F6" s="10" t="s">
        <v>24</v>
      </c>
      <c r="G6" s="10" t="s">
        <v>25</v>
      </c>
      <c r="H6" s="10" t="s">
        <v>26</v>
      </c>
    </row>
    <row r="7" spans="2:11" x14ac:dyDescent="0.25">
      <c r="B7" s="11" t="s">
        <v>28</v>
      </c>
      <c r="C7" s="21" t="s">
        <v>41</v>
      </c>
      <c r="D7" s="11">
        <v>2025</v>
      </c>
      <c r="E7" s="22" t="s">
        <v>41</v>
      </c>
      <c r="F7" s="12">
        <v>45681</v>
      </c>
      <c r="G7" s="23">
        <v>1562955.83</v>
      </c>
      <c r="H7" s="12">
        <v>45681</v>
      </c>
    </row>
    <row r="8" spans="2:11" x14ac:dyDescent="0.25">
      <c r="B8" s="11" t="s">
        <v>28</v>
      </c>
      <c r="C8" s="11">
        <v>34841</v>
      </c>
      <c r="D8" s="11">
        <v>2025</v>
      </c>
      <c r="E8" s="11" t="s">
        <v>27</v>
      </c>
      <c r="F8" s="12">
        <v>45876</v>
      </c>
      <c r="G8" s="24">
        <v>4791150.6399999997</v>
      </c>
      <c r="H8" s="14">
        <v>45876</v>
      </c>
      <c r="K8" t="s">
        <v>18</v>
      </c>
    </row>
    <row r="9" spans="2:11" x14ac:dyDescent="0.25">
      <c r="B9" s="11" t="s">
        <v>28</v>
      </c>
      <c r="C9" s="11">
        <v>34841</v>
      </c>
      <c r="D9" s="11">
        <v>2025</v>
      </c>
      <c r="E9" s="11" t="s">
        <v>27</v>
      </c>
      <c r="F9" s="12">
        <v>45876</v>
      </c>
      <c r="G9" s="24">
        <f>5000000-G8</f>
        <v>208849.36000000034</v>
      </c>
      <c r="H9" s="14">
        <v>45876</v>
      </c>
    </row>
    <row r="10" spans="2:11" x14ac:dyDescent="0.25">
      <c r="B10" s="11" t="s">
        <v>29</v>
      </c>
      <c r="C10" s="11">
        <v>35571</v>
      </c>
      <c r="D10" s="11">
        <v>2025</v>
      </c>
      <c r="E10" s="11" t="s">
        <v>27</v>
      </c>
      <c r="F10" s="12">
        <v>45888</v>
      </c>
      <c r="G10" s="24">
        <v>1594666.49</v>
      </c>
      <c r="H10" s="14">
        <v>45888</v>
      </c>
    </row>
    <row r="11" spans="2:11" x14ac:dyDescent="0.25">
      <c r="B11" s="11" t="s">
        <v>29</v>
      </c>
      <c r="C11" s="11">
        <v>39878</v>
      </c>
      <c r="D11" s="11">
        <v>2025</v>
      </c>
      <c r="E11" s="11" t="s">
        <v>27</v>
      </c>
      <c r="F11" s="12">
        <v>45919</v>
      </c>
      <c r="G11" s="24">
        <v>120000</v>
      </c>
      <c r="H11" s="14">
        <v>45919</v>
      </c>
    </row>
    <row r="12" spans="2:11" x14ac:dyDescent="0.25">
      <c r="B12" s="11" t="s">
        <v>29</v>
      </c>
      <c r="C12" s="11">
        <v>48335</v>
      </c>
      <c r="D12" s="11">
        <v>2025</v>
      </c>
      <c r="E12" s="11" t="s">
        <v>27</v>
      </c>
      <c r="F12" s="12">
        <v>45940</v>
      </c>
      <c r="G12" s="24">
        <v>869717.91</v>
      </c>
      <c r="H12" s="14">
        <v>45940</v>
      </c>
    </row>
    <row r="14" spans="2:11" x14ac:dyDescent="0.25">
      <c r="B14" s="28" t="s">
        <v>42</v>
      </c>
      <c r="C14" s="29"/>
      <c r="D14" s="30"/>
      <c r="E14" s="10" t="s">
        <v>21</v>
      </c>
      <c r="F14" s="10" t="s">
        <v>24</v>
      </c>
      <c r="G14" s="10" t="s">
        <v>25</v>
      </c>
      <c r="H14" s="10" t="s">
        <v>26</v>
      </c>
    </row>
    <row r="15" spans="2:11" x14ac:dyDescent="0.25">
      <c r="B15" s="31" t="s">
        <v>44</v>
      </c>
      <c r="C15" s="31"/>
      <c r="D15" s="31"/>
      <c r="E15" s="11">
        <v>2025</v>
      </c>
      <c r="F15" s="12">
        <v>45856</v>
      </c>
      <c r="G15" s="24">
        <v>291899.12</v>
      </c>
      <c r="H15" s="12">
        <v>45856</v>
      </c>
    </row>
    <row r="16" spans="2:11" x14ac:dyDescent="0.25">
      <c r="B16" s="31" t="s">
        <v>43</v>
      </c>
      <c r="C16" s="31"/>
      <c r="D16" s="31"/>
      <c r="E16" s="11">
        <v>2025</v>
      </c>
      <c r="F16" s="12">
        <v>45946</v>
      </c>
      <c r="G16" s="24">
        <v>203670.68</v>
      </c>
      <c r="H16" s="12">
        <v>45946</v>
      </c>
    </row>
  </sheetData>
  <mergeCells count="3">
    <mergeCell ref="B14:D14"/>
    <mergeCell ref="B15:D15"/>
    <mergeCell ref="B16:D1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83ECF0-3D1D-4C6F-8358-2F473EB3CDC3}">
  <sheetPr>
    <pageSetUpPr fitToPage="1"/>
  </sheetPr>
  <dimension ref="B2:L26"/>
  <sheetViews>
    <sheetView workbookViewId="0">
      <selection activeCell="C8" sqref="C8"/>
    </sheetView>
  </sheetViews>
  <sheetFormatPr defaultRowHeight="15" x14ac:dyDescent="0.25"/>
  <cols>
    <col min="1" max="1" width="2.85546875" customWidth="1"/>
    <col min="2" max="2" width="17.85546875" customWidth="1"/>
    <col min="3" max="3" width="17.140625" bestFit="1" customWidth="1"/>
    <col min="4" max="4" width="22.5703125" customWidth="1"/>
    <col min="5" max="5" width="11.85546875" bestFit="1" customWidth="1"/>
    <col min="6" max="6" width="17.140625" bestFit="1" customWidth="1"/>
    <col min="7" max="7" width="20" customWidth="1"/>
    <col min="8" max="8" width="16.85546875" bestFit="1" customWidth="1"/>
    <col min="9" max="9" width="14.42578125" bestFit="1" customWidth="1"/>
  </cols>
  <sheetData>
    <row r="2" spans="2:12" x14ac:dyDescent="0.25">
      <c r="B2" s="26" t="s">
        <v>16</v>
      </c>
      <c r="C2" s="26"/>
      <c r="D2" s="26"/>
      <c r="E2" s="26"/>
      <c r="F2" s="26"/>
    </row>
    <row r="3" spans="2:12" x14ac:dyDescent="0.25">
      <c r="B3" s="26" t="s">
        <v>17</v>
      </c>
      <c r="C3" s="26"/>
      <c r="D3" s="26"/>
      <c r="E3" s="26"/>
      <c r="F3" s="26"/>
    </row>
    <row r="5" spans="2:12" x14ac:dyDescent="0.25">
      <c r="B5" s="9">
        <v>2026</v>
      </c>
      <c r="C5" s="9" t="s">
        <v>12</v>
      </c>
      <c r="D5" s="9" t="s">
        <v>13</v>
      </c>
      <c r="E5" s="9" t="s">
        <v>14</v>
      </c>
      <c r="F5" s="9" t="s">
        <v>15</v>
      </c>
    </row>
    <row r="6" spans="2:12" x14ac:dyDescent="0.25">
      <c r="B6" s="1" t="s">
        <v>0</v>
      </c>
      <c r="C6" s="2">
        <v>23127916.370000001</v>
      </c>
      <c r="D6" s="2">
        <v>22140414.260000002</v>
      </c>
      <c r="E6" s="2">
        <v>0</v>
      </c>
      <c r="F6" s="5">
        <f>C6-D6-E6</f>
        <v>987502.1099999994</v>
      </c>
    </row>
    <row r="7" spans="2:12" x14ac:dyDescent="0.25">
      <c r="B7" s="1" t="s">
        <v>1</v>
      </c>
      <c r="C7" s="2">
        <v>23127916.370000001</v>
      </c>
      <c r="D7" s="2">
        <v>23720000</v>
      </c>
      <c r="E7" s="2">
        <v>0</v>
      </c>
      <c r="F7" s="5">
        <f>C7-D7-E7</f>
        <v>-592083.62999999896</v>
      </c>
    </row>
    <row r="8" spans="2:12" x14ac:dyDescent="0.25">
      <c r="B8" s="1" t="s">
        <v>2</v>
      </c>
      <c r="C8" s="2">
        <v>23127916.370000001</v>
      </c>
      <c r="D8" s="2">
        <v>26098896.440000001</v>
      </c>
      <c r="E8" s="2">
        <v>0</v>
      </c>
      <c r="F8" s="5">
        <f t="shared" ref="F8" si="0">C8-D8-E8</f>
        <v>-2970980.0700000003</v>
      </c>
    </row>
    <row r="9" spans="2:12" x14ac:dyDescent="0.25">
      <c r="B9" s="1" t="s">
        <v>3</v>
      </c>
      <c r="C9" s="2"/>
      <c r="D9" s="2"/>
      <c r="E9" s="2">
        <v>0</v>
      </c>
      <c r="F9" s="5">
        <f>C9-D9-E9</f>
        <v>0</v>
      </c>
      <c r="G9" s="7"/>
    </row>
    <row r="10" spans="2:12" x14ac:dyDescent="0.25">
      <c r="B10" s="1" t="s">
        <v>4</v>
      </c>
      <c r="C10" s="2"/>
      <c r="D10" s="2"/>
      <c r="E10" s="2">
        <v>0</v>
      </c>
      <c r="F10" s="5">
        <f t="shared" ref="F10:F17" si="1">C10-D10-E10</f>
        <v>0</v>
      </c>
      <c r="H10" s="25"/>
      <c r="L10" t="s">
        <v>18</v>
      </c>
    </row>
    <row r="11" spans="2:12" x14ac:dyDescent="0.25">
      <c r="B11" s="1" t="s">
        <v>5</v>
      </c>
      <c r="C11" s="2"/>
      <c r="D11" s="2"/>
      <c r="E11" s="2">
        <v>0</v>
      </c>
      <c r="F11" s="5">
        <f t="shared" si="1"/>
        <v>0</v>
      </c>
      <c r="H11" s="4"/>
    </row>
    <row r="12" spans="2:12" x14ac:dyDescent="0.25">
      <c r="B12" s="1" t="s">
        <v>6</v>
      </c>
      <c r="C12" s="2"/>
      <c r="D12" s="2"/>
      <c r="E12" s="2">
        <v>0</v>
      </c>
      <c r="F12" s="5">
        <f>C12-D12-E12</f>
        <v>0</v>
      </c>
      <c r="G12" t="s">
        <v>18</v>
      </c>
    </row>
    <row r="13" spans="2:12" x14ac:dyDescent="0.25">
      <c r="B13" s="1" t="s">
        <v>7</v>
      </c>
      <c r="C13" s="2"/>
      <c r="D13" s="2"/>
      <c r="E13" s="2">
        <v>0</v>
      </c>
      <c r="F13" s="5">
        <f t="shared" si="1"/>
        <v>0</v>
      </c>
      <c r="H13" s="17"/>
    </row>
    <row r="14" spans="2:12" x14ac:dyDescent="0.25">
      <c r="B14" s="1" t="s">
        <v>8</v>
      </c>
      <c r="C14" s="2"/>
      <c r="D14" s="2"/>
      <c r="E14" s="2">
        <v>0</v>
      </c>
      <c r="F14" s="5">
        <f t="shared" si="1"/>
        <v>0</v>
      </c>
      <c r="H14" s="17"/>
      <c r="I14" s="7"/>
    </row>
    <row r="15" spans="2:12" x14ac:dyDescent="0.25">
      <c r="B15" s="1" t="s">
        <v>9</v>
      </c>
      <c r="C15" s="2"/>
      <c r="D15" s="2"/>
      <c r="E15" s="2">
        <v>0</v>
      </c>
      <c r="F15" s="5">
        <f t="shared" si="1"/>
        <v>0</v>
      </c>
      <c r="G15" s="4"/>
      <c r="H15" s="17"/>
      <c r="I15" s="18"/>
    </row>
    <row r="16" spans="2:12" x14ac:dyDescent="0.25">
      <c r="B16" s="1" t="s">
        <v>10</v>
      </c>
      <c r="C16" s="2"/>
      <c r="D16" s="2"/>
      <c r="E16" s="2">
        <v>0</v>
      </c>
      <c r="F16" s="5">
        <f t="shared" si="1"/>
        <v>0</v>
      </c>
      <c r="H16" s="17"/>
      <c r="I16" t="s">
        <v>18</v>
      </c>
    </row>
    <row r="17" spans="2:7" x14ac:dyDescent="0.25">
      <c r="B17" s="1" t="s">
        <v>11</v>
      </c>
      <c r="C17" s="2"/>
      <c r="D17" s="2"/>
      <c r="E17" s="2">
        <v>0</v>
      </c>
      <c r="F17" s="5">
        <f t="shared" si="1"/>
        <v>0</v>
      </c>
    </row>
    <row r="18" spans="2:7" x14ac:dyDescent="0.25">
      <c r="B18" s="19"/>
      <c r="C18" s="4"/>
      <c r="D18" s="4"/>
      <c r="E18" s="4"/>
      <c r="F18" s="20"/>
    </row>
    <row r="19" spans="2:7" x14ac:dyDescent="0.25">
      <c r="B19" t="s">
        <v>36</v>
      </c>
      <c r="C19" s="4"/>
      <c r="D19" s="4"/>
      <c r="E19" s="6"/>
      <c r="G19" s="7"/>
    </row>
    <row r="21" spans="2:7" x14ac:dyDescent="0.25">
      <c r="B21" s="3" t="s">
        <v>47</v>
      </c>
      <c r="G21" s="4"/>
    </row>
    <row r="22" spans="2:7" hidden="1" x14ac:dyDescent="0.25">
      <c r="B22" t="s">
        <v>39</v>
      </c>
    </row>
    <row r="23" spans="2:7" hidden="1" x14ac:dyDescent="0.25">
      <c r="B23" t="s">
        <v>37</v>
      </c>
    </row>
    <row r="24" spans="2:7" hidden="1" x14ac:dyDescent="0.25">
      <c r="B24" t="s">
        <v>38</v>
      </c>
    </row>
    <row r="26" spans="2:7" x14ac:dyDescent="0.25">
      <c r="B26" s="8" t="s">
        <v>46</v>
      </c>
    </row>
  </sheetData>
  <mergeCells count="2">
    <mergeCell ref="B2:F2"/>
    <mergeCell ref="B3:F3"/>
  </mergeCells>
  <pageMargins left="0.7" right="0.7" top="0.75" bottom="0.75" header="0.3" footer="0.3"/>
  <pageSetup paperSize="9" scale="51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9F6E8B-937A-406D-AC17-EDFA7C9D65ED}">
  <sheetPr>
    <pageSetUpPr fitToPage="1"/>
  </sheetPr>
  <dimension ref="B2:L25"/>
  <sheetViews>
    <sheetView tabSelected="1" topLeftCell="A7" workbookViewId="0">
      <selection activeCell="B6" sqref="B6"/>
    </sheetView>
  </sheetViews>
  <sheetFormatPr defaultRowHeight="15" x14ac:dyDescent="0.25"/>
  <cols>
    <col min="1" max="1" width="2.85546875" customWidth="1"/>
    <col min="2" max="2" width="17.85546875" customWidth="1"/>
    <col min="3" max="3" width="17.140625" bestFit="1" customWidth="1"/>
    <col min="4" max="4" width="22.5703125" customWidth="1"/>
    <col min="5" max="5" width="11.85546875" bestFit="1" customWidth="1"/>
    <col min="6" max="6" width="17.140625" bestFit="1" customWidth="1"/>
    <col min="7" max="7" width="20" customWidth="1"/>
    <col min="8" max="8" width="14" customWidth="1"/>
    <col min="9" max="9" width="14.42578125" bestFit="1" customWidth="1"/>
  </cols>
  <sheetData>
    <row r="2" spans="2:12" x14ac:dyDescent="0.25">
      <c r="B2" s="26" t="s">
        <v>16</v>
      </c>
      <c r="C2" s="26"/>
      <c r="D2" s="26"/>
      <c r="E2" s="26"/>
      <c r="F2" s="26"/>
      <c r="G2" s="8"/>
    </row>
    <row r="3" spans="2:12" x14ac:dyDescent="0.25">
      <c r="B3" s="26" t="s">
        <v>45</v>
      </c>
      <c r="C3" s="26"/>
      <c r="D3" s="26"/>
      <c r="E3" s="26"/>
      <c r="F3" s="26"/>
    </row>
    <row r="5" spans="2:12" x14ac:dyDescent="0.25">
      <c r="B5" s="9">
        <v>2026</v>
      </c>
      <c r="C5" s="9" t="s">
        <v>12</v>
      </c>
      <c r="D5" s="9" t="s">
        <v>13</v>
      </c>
      <c r="E5" s="9" t="s">
        <v>14</v>
      </c>
      <c r="F5" s="9" t="s">
        <v>15</v>
      </c>
    </row>
    <row r="6" spans="2:12" x14ac:dyDescent="0.25">
      <c r="B6" s="1" t="s">
        <v>0</v>
      </c>
      <c r="C6" s="2">
        <v>23127916.370000001</v>
      </c>
      <c r="D6" s="2">
        <v>22140414.260000002</v>
      </c>
      <c r="E6" s="2">
        <v>0</v>
      </c>
      <c r="F6" s="5">
        <f>C6-D6-E6</f>
        <v>987502.1099999994</v>
      </c>
    </row>
    <row r="7" spans="2:12" x14ac:dyDescent="0.25">
      <c r="B7" s="1" t="s">
        <v>1</v>
      </c>
      <c r="C7" s="2">
        <v>23127916.370000001</v>
      </c>
      <c r="D7" s="2">
        <v>23720000</v>
      </c>
      <c r="E7" s="2">
        <v>0</v>
      </c>
      <c r="F7" s="5">
        <f t="shared" ref="F7:F8" si="0">C7-D7-E7</f>
        <v>-592083.62999999896</v>
      </c>
    </row>
    <row r="8" spans="2:12" x14ac:dyDescent="0.25">
      <c r="B8" s="1" t="s">
        <v>2</v>
      </c>
      <c r="C8" s="2">
        <v>23127916.370000001</v>
      </c>
      <c r="D8" s="2">
        <v>26098896.440000001</v>
      </c>
      <c r="E8" s="2">
        <v>0</v>
      </c>
      <c r="F8" s="5">
        <f t="shared" si="0"/>
        <v>-2970980.0700000003</v>
      </c>
    </row>
    <row r="9" spans="2:12" x14ac:dyDescent="0.25">
      <c r="B9" s="1" t="s">
        <v>3</v>
      </c>
      <c r="C9" s="2"/>
      <c r="D9" s="2"/>
      <c r="E9" s="2">
        <v>0</v>
      </c>
      <c r="F9" s="5">
        <f>C9-D9-E9</f>
        <v>0</v>
      </c>
      <c r="G9" s="7"/>
    </row>
    <row r="10" spans="2:12" x14ac:dyDescent="0.25">
      <c r="B10" s="1" t="s">
        <v>4</v>
      </c>
      <c r="C10" s="2"/>
      <c r="D10" s="2"/>
      <c r="E10" s="2">
        <v>0</v>
      </c>
      <c r="F10" s="5">
        <f t="shared" ref="F10:F17" si="1">C10-D10-E10</f>
        <v>0</v>
      </c>
      <c r="L10" t="s">
        <v>18</v>
      </c>
    </row>
    <row r="11" spans="2:12" x14ac:dyDescent="0.25">
      <c r="B11" s="1" t="s">
        <v>5</v>
      </c>
      <c r="C11" s="2"/>
      <c r="D11" s="2"/>
      <c r="E11" s="2">
        <v>0</v>
      </c>
      <c r="F11" s="5">
        <f t="shared" si="1"/>
        <v>0</v>
      </c>
    </row>
    <row r="12" spans="2:12" x14ac:dyDescent="0.25">
      <c r="B12" s="1" t="s">
        <v>6</v>
      </c>
      <c r="C12" s="2"/>
      <c r="D12" s="2"/>
      <c r="E12" s="2">
        <v>0</v>
      </c>
      <c r="F12" s="5">
        <f>C12-D12-E12</f>
        <v>0</v>
      </c>
      <c r="G12" t="s">
        <v>18</v>
      </c>
    </row>
    <row r="13" spans="2:12" x14ac:dyDescent="0.25">
      <c r="B13" s="1" t="s">
        <v>7</v>
      </c>
      <c r="C13" s="2"/>
      <c r="D13" s="2"/>
      <c r="E13" s="2">
        <v>0</v>
      </c>
      <c r="F13" s="5">
        <f t="shared" si="1"/>
        <v>0</v>
      </c>
      <c r="H13" s="17"/>
    </row>
    <row r="14" spans="2:12" x14ac:dyDescent="0.25">
      <c r="B14" s="1" t="s">
        <v>8</v>
      </c>
      <c r="C14" s="2"/>
      <c r="D14" s="2"/>
      <c r="E14" s="2">
        <v>0</v>
      </c>
      <c r="F14" s="5">
        <f t="shared" si="1"/>
        <v>0</v>
      </c>
      <c r="H14" s="17"/>
      <c r="I14" s="7"/>
    </row>
    <row r="15" spans="2:12" x14ac:dyDescent="0.25">
      <c r="B15" s="1" t="s">
        <v>9</v>
      </c>
      <c r="C15" s="2"/>
      <c r="D15" s="2"/>
      <c r="E15" s="2">
        <v>0</v>
      </c>
      <c r="F15" s="5">
        <f t="shared" si="1"/>
        <v>0</v>
      </c>
      <c r="G15" s="4"/>
      <c r="H15" s="17"/>
      <c r="I15" s="18"/>
    </row>
    <row r="16" spans="2:12" x14ac:dyDescent="0.25">
      <c r="B16" s="1" t="s">
        <v>10</v>
      </c>
      <c r="C16" s="2"/>
      <c r="D16" s="2"/>
      <c r="E16" s="2">
        <v>0</v>
      </c>
      <c r="F16" s="5">
        <f t="shared" si="1"/>
        <v>0</v>
      </c>
      <c r="H16" s="17"/>
      <c r="I16" t="s">
        <v>18</v>
      </c>
    </row>
    <row r="17" spans="2:7" x14ac:dyDescent="0.25">
      <c r="B17" s="1" t="s">
        <v>11</v>
      </c>
      <c r="C17" s="2"/>
      <c r="D17" s="2"/>
      <c r="E17" s="2">
        <v>0</v>
      </c>
      <c r="F17" s="5">
        <f t="shared" si="1"/>
        <v>0</v>
      </c>
    </row>
    <row r="18" spans="2:7" x14ac:dyDescent="0.25">
      <c r="B18" s="19"/>
      <c r="C18" s="4"/>
      <c r="D18" s="4"/>
      <c r="E18" s="4"/>
      <c r="F18" s="20"/>
    </row>
    <row r="19" spans="2:7" x14ac:dyDescent="0.25">
      <c r="B19" t="s">
        <v>36</v>
      </c>
      <c r="C19" s="4"/>
      <c r="D19" s="4"/>
      <c r="E19" s="6"/>
      <c r="G19" s="7"/>
    </row>
    <row r="20" spans="2:7" x14ac:dyDescent="0.25">
      <c r="B20" s="3" t="s">
        <v>47</v>
      </c>
      <c r="G20" s="4"/>
    </row>
    <row r="21" spans="2:7" hidden="1" x14ac:dyDescent="0.25">
      <c r="B21" t="s">
        <v>39</v>
      </c>
    </row>
    <row r="22" spans="2:7" hidden="1" x14ac:dyDescent="0.25">
      <c r="B22" t="s">
        <v>37</v>
      </c>
    </row>
    <row r="23" spans="2:7" hidden="1" x14ac:dyDescent="0.25">
      <c r="B23" t="s">
        <v>38</v>
      </c>
    </row>
    <row r="25" spans="2:7" x14ac:dyDescent="0.25">
      <c r="B25" s="3" t="s">
        <v>46</v>
      </c>
    </row>
  </sheetData>
  <mergeCells count="2">
    <mergeCell ref="B2:F2"/>
    <mergeCell ref="B3:F3"/>
  </mergeCells>
  <pageMargins left="0.7" right="0.7" top="0.75" bottom="0.75" header="0.3" footer="0.3"/>
  <pageSetup paperSize="9" scale="52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Planilha1</vt:lpstr>
      <vt:lpstr>Folha1</vt:lpstr>
      <vt:lpstr>Folha2</vt:lpstr>
      <vt:lpstr>HSC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 Cunha Lanna</dc:creator>
  <cp:lastModifiedBy>Isabella Gracinda da Silva Borges</cp:lastModifiedBy>
  <cp:lastPrinted>2026-01-21T14:34:55Z</cp:lastPrinted>
  <dcterms:created xsi:type="dcterms:W3CDTF">2018-08-24T20:28:36Z</dcterms:created>
  <dcterms:modified xsi:type="dcterms:W3CDTF">2026-04-28T19:09:51Z</dcterms:modified>
</cp:coreProperties>
</file>