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esktop\"/>
    </mc:Choice>
  </mc:AlternateContent>
  <xr:revisionPtr revIDLastSave="0" documentId="13_ncr:1_{83849138-289B-4180-BA19-20EC2156F5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G25" i="1"/>
  <c r="G29" i="1" s="1"/>
  <c r="D13" i="1" l="1"/>
  <c r="C13" i="1"/>
  <c r="F12" i="1" l="1"/>
  <c r="F17" i="1" l="1"/>
  <c r="F16" i="1"/>
  <c r="F15" i="1"/>
  <c r="F14" i="1"/>
  <c r="F13" i="1"/>
  <c r="F11" i="1"/>
  <c r="F10" i="1"/>
  <c r="F9" i="1"/>
  <c r="F8" i="1"/>
  <c r="F7" i="1"/>
  <c r="D6" i="1"/>
  <c r="F6" i="1" s="1"/>
</calcChain>
</file>

<file path=xl/sharedStrings.xml><?xml version="1.0" encoding="utf-8"?>
<sst xmlns="http://schemas.openxmlformats.org/spreadsheetml/2006/main" count="48" uniqueCount="38">
  <si>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</si>
  <si>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</si>
  <si>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</si>
  <si>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</si>
  <si>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</si>
  <si>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</si>
  <si>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</si>
  <si>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</si>
  <si>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</si>
  <si>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</si>
  <si>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</si>
  <si>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</si>
  <si>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</si>
  <si>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</si>
  <si>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</si>
  <si>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</si>
  <si>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</si>
  <si>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 xml:space="preserve"> </t>
  </si>
  <si>
    <t xml:space="preserve">* O valor de R$ 1.562,955,83 recebido em 24/01/2025 refere-se ao contrato de gestão 641/2023 </t>
  </si>
  <si>
    <t>Contrato de Gestão nº 749/2024,1º,2º, 3º Termo Aditivo e Prestação de Contas Financeira.</t>
  </si>
  <si>
    <t>Fonte: Contrato de Gestão nº 394/2025 e Prestação de Contas Financeira.</t>
  </si>
  <si>
    <t>De Janeiro a Junho conforme contrato abaixo:</t>
  </si>
  <si>
    <t>Nº Empenho</t>
  </si>
  <si>
    <t>Ano</t>
  </si>
  <si>
    <t>Nº processo</t>
  </si>
  <si>
    <t>Referência</t>
  </si>
  <si>
    <t>Mês</t>
  </si>
  <si>
    <t>Valor</t>
  </si>
  <si>
    <t>Data Repasse</t>
  </si>
  <si>
    <t>44051/2025</t>
  </si>
  <si>
    <t>641/2023</t>
  </si>
  <si>
    <t>749/2024</t>
  </si>
  <si>
    <t>TOTAL</t>
  </si>
  <si>
    <t xml:space="preserve">* O valor de R$ 7.584.384,40  refere-se ao contrato de gestão 749/2024 e 641/2023 </t>
  </si>
  <si>
    <t>* Apostilamento contrato 394/2025 realizado em 30/09/2025 no valor de R$1.874.420,36</t>
  </si>
  <si>
    <t>* O valor de R$ 203.670,68 recebido 16/10/2025 refere-se a verba advinda de  Processo Judicial - n° 6011785-11.2025.4.06.3803</t>
  </si>
  <si>
    <t>Atualizado: 14/11/2025</t>
  </si>
  <si>
    <t>HOSPITAL SANTA CATARINA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</si>
</sst>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R$-416]\ * #,##0.00_-;\-[$R$-416]\ * #,##0.00_-;_-[$R$-416]\ * &quot;-&quot;??_-;_-@_-"/>
    <numFmt numFmtId="165" formatCode="[$-416]General"/>
    <numFmt numFmtId="166" formatCode="_-[$R$-416]* #,##0.00_-;\-[$R$-416]* #,##0.00_-;_-[$R$-416]* &quot;-&quot;??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164" fontId="0" fillId="2" borderId="1" xfId="0" applyNumberFormat="1" applyFill="1" applyBorder="1"/>
    <xf numFmtId="166" fontId="0" fillId="0" borderId="0" xfId="0" applyNumberFormat="1"/>
    <xf numFmtId="43" fontId="0" fillId="0" borderId="0" xfId="2" applyFont="1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2" xfId="0" applyFont="1" applyFill="1" applyBorder="1"/>
    <xf numFmtId="0" fontId="3" fillId="2" borderId="2" xfId="0" applyFont="1" applyFill="1" applyBorder="1"/>
    <xf numFmtId="14" fontId="3" fillId="2" borderId="2" xfId="0" applyNumberFormat="1" applyFont="1" applyFill="1" applyBorder="1"/>
    <xf numFmtId="43" fontId="3" fillId="2" borderId="3" xfId="2" applyFont="1" applyFill="1" applyBorder="1"/>
    <xf numFmtId="14" fontId="3" fillId="2" borderId="2" xfId="0" applyNumberFormat="1" applyFont="1" applyFill="1" applyBorder="1" applyAlignment="1">
      <alignment horizontal="center"/>
    </xf>
    <xf numFmtId="4" fontId="5" fillId="4" borderId="3" xfId="0" applyNumberFormat="1" applyFont="1" applyFill="1" applyBorder="1"/>
    <xf numFmtId="4" fontId="5" fillId="4" borderId="4" xfId="0" applyNumberFormat="1" applyFont="1" applyFill="1" applyBorder="1"/>
    <xf numFmtId="4" fontId="0" fillId="0" borderId="0" xfId="0" applyNumberFormat="1"/>
    <xf numFmtId="14" fontId="5" fillId="2" borderId="2" xfId="0" applyNumberFormat="1" applyFont="1" applyFill="1" applyBorder="1"/>
    <xf numFmtId="43" fontId="5" fillId="2" borderId="3" xfId="2" applyFont="1" applyFill="1" applyBorder="1"/>
    <xf numFmtId="14" fontId="5" fillId="2" borderId="2" xfId="0" applyNumberFormat="1" applyFont="1" applyFill="1" applyBorder="1" applyAlignment="1">
      <alignment horizontal="center"/>
    </xf>
    <xf numFmtId="43" fontId="0" fillId="0" borderId="0" xfId="0" applyNumberFormat="1"/>
    <xf numFmtId="0" fontId="0" fillId="0" borderId="0" xfId="0" applyAlignment="1">
      <alignment horizontal="center"/>
    </xf>
    <xf numFmtId="0" fontId="5" fillId="4" borderId="2" xfId="0" applyFont="1" applyFill="1" applyBorder="1" applyAlignment="1">
      <alignment horizontal="right"/>
    </xf>
  </cellXfs>
  <cellStyles count="3">
    <cellStyle name="Normal" xfId="0" builtinId="0"/>
    <cellStyle name="Separador de milhares 4" xfId="1" xr:uid="{00000000-0005-0000-0000-000001000000}"/>
    <cellStyle name="Vírgula" xfId="2" builtinId="3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7434"/>
      <color rgb="FF0050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8F8E963-9727-4280-A205-CB1D351C6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451143" cy="4800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5"/>
  <sheetViews>
    <sheetView showGridLines="0" tabSelected="1" topLeftCell="A19" zoomScale="84" zoomScaleNormal="84" workbookViewId="0">
      <selection activeCell="H36" sqref="A1:H36"/>
    </sheetView>
  </sheetViews>
  <sheetFormatPr defaultRowHeight="15" x14ac:dyDescent="0.25"/>
  <cols>
    <col min="1" max="1" width="2.85546875" customWidth="1"/>
    <col min="2" max="2" width="13" customWidth="1"/>
    <col min="3" max="3" width="17.140625" bestFit="1" customWidth="1"/>
    <col min="4" max="4" width="17.7109375" customWidth="1"/>
    <col min="5" max="5" width="9.7109375" bestFit="1" customWidth="1"/>
    <col min="6" max="6" width="17.140625" bestFit="1" customWidth="1"/>
    <col min="7" max="7" width="15" bestFit="1" customWidth="1"/>
    <col min="8" max="8" width="14" bestFit="1" customWidth="1"/>
    <col min="9" max="9" width="14.42578125" bestFit="1" customWidth="1"/>
  </cols>
  <sheetData>
    <row r="2" spans="2:9" x14ac:dyDescent="0.25">
      <c r="B2" s="22" t="s">
        <v>16</v>
      </c>
      <c r="C2" s="22"/>
      <c r="D2" s="22"/>
      <c r="E2" s="22"/>
      <c r="F2" s="22"/>
    </row>
    <row r="3" spans="2:9" x14ac:dyDescent="0.25">
      <c r="B3" s="22" t="s">
        <v>37</v>
      </c>
      <c r="C3" s="22"/>
      <c r="D3" s="22"/>
      <c r="E3" s="22"/>
      <c r="F3" s="22"/>
    </row>
    <row r="5" spans="2:9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9" x14ac:dyDescent="0.25">
      <c r="B6" s="1" t="s">
        <v>0</v>
      </c>
      <c r="C6" s="2">
        <v>21877698.18</v>
      </c>
      <c r="D6" s="2">
        <f>23385529.01</f>
        <v>23385529.010000002</v>
      </c>
      <c r="E6" s="2">
        <v>0</v>
      </c>
      <c r="F6" s="5">
        <f>C6-D6-E6</f>
        <v>-1507830.8300000019</v>
      </c>
    </row>
    <row r="7" spans="2:9" x14ac:dyDescent="0.25">
      <c r="B7" s="1" t="s">
        <v>1</v>
      </c>
      <c r="C7" s="2">
        <v>21877698.18</v>
      </c>
      <c r="D7" s="2">
        <v>21822573.18</v>
      </c>
      <c r="E7" s="2">
        <v>0</v>
      </c>
      <c r="F7" s="5">
        <f t="shared" ref="F7:F8" si="0">C7-D7-E7</f>
        <v>55125</v>
      </c>
    </row>
    <row r="8" spans="2:9" x14ac:dyDescent="0.25">
      <c r="B8" s="1" t="s">
        <v>2</v>
      </c>
      <c r="C8" s="2">
        <v>21877698.18</v>
      </c>
      <c r="D8" s="2">
        <v>21822573.18</v>
      </c>
      <c r="E8" s="2">
        <v>0</v>
      </c>
      <c r="F8" s="5">
        <f t="shared" si="0"/>
        <v>55125</v>
      </c>
    </row>
    <row r="9" spans="2:9" x14ac:dyDescent="0.25">
      <c r="B9" s="1" t="s">
        <v>3</v>
      </c>
      <c r="C9" s="2">
        <v>23788481.420000002</v>
      </c>
      <c r="D9" s="2">
        <v>22622573.18</v>
      </c>
      <c r="E9" s="2">
        <v>0</v>
      </c>
      <c r="F9" s="5">
        <f>C9-D9-E9</f>
        <v>1165908.2400000021</v>
      </c>
      <c r="G9" s="7"/>
    </row>
    <row r="10" spans="2:9" x14ac:dyDescent="0.25">
      <c r="B10" s="1" t="s">
        <v>4</v>
      </c>
      <c r="C10" s="2">
        <v>23438695.420000002</v>
      </c>
      <c r="D10" s="2">
        <v>23403225</v>
      </c>
      <c r="E10" s="2">
        <v>0</v>
      </c>
      <c r="F10" s="5">
        <f t="shared" ref="F10:F17" si="1">C10-D10-E10</f>
        <v>35470.420000001788</v>
      </c>
    </row>
    <row r="11" spans="2:9" x14ac:dyDescent="0.25">
      <c r="B11" s="1" t="s">
        <v>5</v>
      </c>
      <c r="C11" s="2">
        <v>33308474.670000002</v>
      </c>
      <c r="D11" s="2">
        <v>21017921.390000001</v>
      </c>
      <c r="E11" s="2">
        <v>0</v>
      </c>
      <c r="F11" s="5">
        <f t="shared" si="1"/>
        <v>12290553.280000001</v>
      </c>
    </row>
    <row r="12" spans="2:9" x14ac:dyDescent="0.25">
      <c r="B12" s="1" t="s">
        <v>6</v>
      </c>
      <c r="C12" s="2">
        <v>22658196.800000001</v>
      </c>
      <c r="D12" s="2">
        <v>17061236.879999999</v>
      </c>
      <c r="E12" s="2">
        <v>0</v>
      </c>
      <c r="F12" s="5">
        <f>C12-D12-E12</f>
        <v>5596959.9200000018</v>
      </c>
      <c r="G12" t="s">
        <v>17</v>
      </c>
    </row>
    <row r="13" spans="2:9" x14ac:dyDescent="0.25">
      <c r="B13" s="1" t="s">
        <v>7</v>
      </c>
      <c r="C13" s="2">
        <f>22700696.8-42500</f>
        <v>22658196.800000001</v>
      </c>
      <c r="D13" s="2">
        <f>22236211.63+6594666.49</f>
        <v>28830878.119999997</v>
      </c>
      <c r="E13" s="2">
        <v>0</v>
      </c>
      <c r="F13" s="5">
        <f t="shared" si="1"/>
        <v>-6172681.3199999966</v>
      </c>
      <c r="H13" s="17"/>
    </row>
    <row r="14" spans="2:9" x14ac:dyDescent="0.25">
      <c r="B14" s="1" t="s">
        <v>8</v>
      </c>
      <c r="C14" s="2">
        <f>22700696.8-42500</f>
        <v>22658196.800000001</v>
      </c>
      <c r="D14" s="2">
        <v>22486500.170000002</v>
      </c>
      <c r="E14" s="2">
        <v>0</v>
      </c>
      <c r="F14" s="5">
        <f t="shared" si="1"/>
        <v>171696.62999999896</v>
      </c>
      <c r="H14" s="17"/>
      <c r="I14" s="7"/>
    </row>
    <row r="15" spans="2:9" x14ac:dyDescent="0.25">
      <c r="B15" s="1" t="s">
        <v>9</v>
      </c>
      <c r="C15" s="2">
        <v>22595406.98</v>
      </c>
      <c r="D15" s="2">
        <v>21010598.77</v>
      </c>
      <c r="E15" s="2">
        <v>0</v>
      </c>
      <c r="F15" s="5">
        <f t="shared" si="1"/>
        <v>1584808.2100000009</v>
      </c>
      <c r="G15" s="4"/>
      <c r="H15" s="17"/>
      <c r="I15" s="21"/>
    </row>
    <row r="16" spans="2:9" x14ac:dyDescent="0.25">
      <c r="B16" s="1" t="s">
        <v>10</v>
      </c>
      <c r="C16" s="2"/>
      <c r="D16" s="2"/>
      <c r="E16" s="2">
        <v>0</v>
      </c>
      <c r="F16" s="5">
        <f t="shared" si="1"/>
        <v>0</v>
      </c>
      <c r="H16" s="17"/>
      <c r="I16" t="s">
        <v>17</v>
      </c>
    </row>
    <row r="17" spans="2:15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15" x14ac:dyDescent="0.25">
      <c r="C18" s="4"/>
      <c r="D18" s="4"/>
      <c r="E18" s="6"/>
      <c r="G18" s="7"/>
    </row>
    <row r="19" spans="2:15" x14ac:dyDescent="0.25">
      <c r="B19" s="3" t="s">
        <v>20</v>
      </c>
      <c r="G19" s="4"/>
    </row>
    <row r="20" spans="2:15" x14ac:dyDescent="0.25">
      <c r="B20" s="8" t="s">
        <v>36</v>
      </c>
    </row>
    <row r="22" spans="2:15" x14ac:dyDescent="0.25">
      <c r="B22" t="s">
        <v>33</v>
      </c>
    </row>
    <row r="23" spans="2:15" x14ac:dyDescent="0.25">
      <c r="B23" s="10" t="s">
        <v>22</v>
      </c>
      <c r="C23" s="10" t="s">
        <v>23</v>
      </c>
      <c r="D23" s="10" t="s">
        <v>24</v>
      </c>
      <c r="E23" s="10" t="s">
        <v>25</v>
      </c>
      <c r="F23" s="10" t="s">
        <v>26</v>
      </c>
      <c r="G23" s="10" t="s">
        <v>27</v>
      </c>
      <c r="H23" s="10" t="s">
        <v>28</v>
      </c>
    </row>
    <row r="24" spans="2:15" x14ac:dyDescent="0.25">
      <c r="B24" s="11">
        <v>34841</v>
      </c>
      <c r="C24" s="11">
        <v>2025</v>
      </c>
      <c r="D24" s="11" t="s">
        <v>29</v>
      </c>
      <c r="E24" s="11" t="s">
        <v>30</v>
      </c>
      <c r="F24" s="12">
        <v>45876</v>
      </c>
      <c r="G24" s="13">
        <v>4791150.6399999997</v>
      </c>
      <c r="H24" s="14">
        <v>45876</v>
      </c>
      <c r="M24" t="s">
        <v>17</v>
      </c>
      <c r="O24" t="s">
        <v>17</v>
      </c>
    </row>
    <row r="25" spans="2:15" x14ac:dyDescent="0.25">
      <c r="B25" s="11">
        <v>34841</v>
      </c>
      <c r="C25" s="11">
        <v>2025</v>
      </c>
      <c r="D25" s="11" t="s">
        <v>29</v>
      </c>
      <c r="E25" s="11" t="s">
        <v>30</v>
      </c>
      <c r="F25" s="12">
        <v>45876</v>
      </c>
      <c r="G25" s="13">
        <f>5000000-G24</f>
        <v>208849.36000000034</v>
      </c>
      <c r="H25" s="14">
        <v>45876</v>
      </c>
    </row>
    <row r="26" spans="2:15" x14ac:dyDescent="0.25">
      <c r="B26" s="11">
        <v>35571</v>
      </c>
      <c r="C26" s="11">
        <v>2025</v>
      </c>
      <c r="D26" s="11" t="s">
        <v>29</v>
      </c>
      <c r="E26" s="11" t="s">
        <v>31</v>
      </c>
      <c r="F26" s="12">
        <v>45888</v>
      </c>
      <c r="G26" s="13">
        <v>1594666.49</v>
      </c>
      <c r="H26" s="14">
        <v>45888</v>
      </c>
    </row>
    <row r="27" spans="2:15" x14ac:dyDescent="0.25">
      <c r="B27" s="11">
        <v>39878</v>
      </c>
      <c r="C27" s="11">
        <v>2025</v>
      </c>
      <c r="D27" s="11" t="s">
        <v>29</v>
      </c>
      <c r="E27" s="11" t="s">
        <v>31</v>
      </c>
      <c r="F27" s="12">
        <v>45919</v>
      </c>
      <c r="G27" s="13">
        <v>120000</v>
      </c>
      <c r="H27" s="14">
        <v>45919</v>
      </c>
    </row>
    <row r="28" spans="2:15" x14ac:dyDescent="0.25">
      <c r="B28" s="10">
        <v>48335</v>
      </c>
      <c r="C28" s="10">
        <v>2025</v>
      </c>
      <c r="D28" s="10" t="s">
        <v>29</v>
      </c>
      <c r="E28" s="10" t="s">
        <v>31</v>
      </c>
      <c r="F28" s="18">
        <v>45940</v>
      </c>
      <c r="G28" s="19">
        <v>869717.91</v>
      </c>
      <c r="H28" s="20">
        <v>45940</v>
      </c>
    </row>
    <row r="29" spans="2:15" x14ac:dyDescent="0.25">
      <c r="B29" s="23" t="s">
        <v>32</v>
      </c>
      <c r="C29" s="23"/>
      <c r="D29" s="23"/>
      <c r="E29" s="23"/>
      <c r="F29" s="23"/>
      <c r="G29" s="15">
        <f>SUM(G24:G28)</f>
        <v>7584384.4000000004</v>
      </c>
      <c r="H29" s="16"/>
    </row>
    <row r="31" spans="2:15" x14ac:dyDescent="0.25">
      <c r="B31" t="s">
        <v>35</v>
      </c>
    </row>
    <row r="32" spans="2:15" x14ac:dyDescent="0.25">
      <c r="B32" t="s">
        <v>18</v>
      </c>
    </row>
    <row r="33" spans="2:2" x14ac:dyDescent="0.25">
      <c r="B33" t="s">
        <v>21</v>
      </c>
    </row>
    <row r="34" spans="2:2" x14ac:dyDescent="0.25">
      <c r="B34" t="s">
        <v>19</v>
      </c>
    </row>
    <row r="35" spans="2:2" x14ac:dyDescent="0.25">
      <c r="B35" t="s">
        <v>34</v>
      </c>
    </row>
  </sheetData>
  <mergeCells count="3">
    <mergeCell ref="B2:F2"/>
    <mergeCell ref="B3:F3"/>
    <mergeCell ref="B29:F29"/>
  </mergeCells>
  <conditionalFormatting sqref="D29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2025-11-18T18:51:35Z</cp:lastPrinted>
  <dcterms:created xsi:type="dcterms:W3CDTF">2018-08-24T20:28:36Z</dcterms:created>
  <dcterms:modified xsi:type="dcterms:W3CDTF">2025-11-18T18:51:44Z</dcterms:modified>
</cp:coreProperties>
</file>